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Feuil1" sheetId="1" state="visible" r:id="rId2"/>
    <sheet name="Feuil2" sheetId="2" state="visible" r:id="rId3"/>
    <sheet name="Feuil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<sst xmlns="http://schemas.openxmlformats.org/spreadsheetml/2006/main" count="40" uniqueCount="38">
  <si>
    <t>noise model param</t>
  </si>
  <si>
    <t>If a/b in "radiance"</t>
  </si>
  <si>
    <t>CNES@IOCR</t>
  </si>
  <si>
    <t>Band</t>
  </si>
  <si>
    <t>Lref</t>
  </si>
  <si>
    <t>Lmax</t>
  </si>
  <si>
    <t>a</t>
  </si>
  <si>
    <t>b</t>
  </si>
  <si>
    <t>Ak (*)</t>
  </si>
  <si>
    <t>Radiance</t>
  </si>
  <si>
    <t>Z (LSB)</t>
  </si>
  <si>
    <t>Noise (rad)</t>
  </si>
  <si>
    <t>SNR</t>
  </si>
  <si>
    <t> SNRAVG</t>
  </si>
  <si>
    <t>B1</t>
  </si>
  <si>
    <t>129.0</t>
  </si>
  <si>
    <t>B2</t>
  </si>
  <si>
    <t>128.0</t>
  </si>
  <si>
    <t>B3</t>
  </si>
  <si>
    <t>B4</t>
  </si>
  <si>
    <t>108.0</t>
  </si>
  <si>
    <t>B5</t>
  </si>
  <si>
    <t>74.5</t>
  </si>
  <si>
    <t>B6</t>
  </si>
  <si>
    <t>68.0</t>
  </si>
  <si>
    <t>B7</t>
  </si>
  <si>
    <t>67.0</t>
  </si>
  <si>
    <t>B8</t>
  </si>
  <si>
    <t>103.0</t>
  </si>
  <si>
    <t>B8a</t>
  </si>
  <si>
    <t>52.5</t>
  </si>
  <si>
    <t>B9</t>
  </si>
  <si>
    <t>9.0</t>
  </si>
  <si>
    <t>B10</t>
  </si>
  <si>
    <t>B11</t>
  </si>
  <si>
    <t>B12</t>
  </si>
  <si>
    <t>From Annex_4-2015_12_07-S2A_Noise_model.pdf provided by CNES @ DQM 07/12/2015</t>
  </si>
  <si>
    <t>(*) From S2A_OPER_GIP_R2ABCA_20151116T000000_21000101T000000_ZZ_0073.TGZ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</si>
</sst>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0"/>
    <numFmt numFmtId="166" formatCode="0.00"/>
  </numFmts>
  <fonts count="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C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DCDB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rgb="FF9BBB59"/>
        <bgColor rgb="FF969696"/>
      </patternFill>
    </fill>
    <fill>
      <patternFill patternType="solid">
        <fgColor rgb="FFB7DEE8"/>
        <bgColor rgb="FFC3D69B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7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3D69B"/>
      <rgbColor rgb="FFFFFF99"/>
      <rgbColor rgb="FF8EB4E3"/>
      <rgbColor rgb="FFFF99CC"/>
      <rgbColor rgb="FFCC99FF"/>
      <rgbColor rgb="FFF2DCDB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RowHeight="13"/>
  <cols>
    <col collapsed="false" hidden="false" max="3" min="1" style="0" width="10.8279069767442"/>
    <col collapsed="false" hidden="false" max="4" min="4" style="0" width="18.7441860465116"/>
    <col collapsed="false" hidden="false" max="5" min="5" style="0" width="26.8511627906977"/>
    <col collapsed="false" hidden="false" max="6" min="6" style="0" width="12.9209302325581"/>
    <col collapsed="false" hidden="false" max="9" min="7" style="0" width="10.8279069767442"/>
    <col collapsed="false" hidden="false" max="10" min="10" style="1" width="13.4139534883721"/>
    <col collapsed="false" hidden="true" max="11" min="11" style="1" width="0"/>
    <col collapsed="false" hidden="false" max="1025" min="12" style="0" width="10.8279069767442"/>
  </cols>
  <sheetData>
    <row r="2" customFormat="false" ht="14" hidden="false" customHeight="false" outlineLevel="0" collapsed="false">
      <c r="D2" s="2" t="s">
        <v>0</v>
      </c>
      <c r="E2" s="2"/>
      <c r="J2" s="0"/>
      <c r="K2" s="1" t="s">
        <v>1</v>
      </c>
      <c r="L2" s="3" t="s">
        <v>2</v>
      </c>
    </row>
    <row r="3" customFormat="false" ht="14" hidden="false" customHeight="false" outlineLevel="0" collapsed="false">
      <c r="A3" s="4" t="s">
        <v>3</v>
      </c>
      <c r="B3" s="5" t="s">
        <v>4</v>
      </c>
      <c r="C3" s="5" t="s">
        <v>5</v>
      </c>
      <c r="D3" s="2" t="s">
        <v>6</v>
      </c>
      <c r="E3" s="2" t="s">
        <v>7</v>
      </c>
      <c r="F3" s="6" t="s">
        <v>8</v>
      </c>
      <c r="G3" s="7" t="s">
        <v>9</v>
      </c>
      <c r="H3" s="4" t="s">
        <v>10</v>
      </c>
      <c r="I3" s="8" t="s">
        <v>11</v>
      </c>
      <c r="J3" s="9" t="s">
        <v>12</v>
      </c>
      <c r="K3" s="10" t="s">
        <v>12</v>
      </c>
      <c r="L3" s="3" t="s">
        <v>13</v>
      </c>
    </row>
    <row r="4" customFormat="false" ht="13.8" hidden="false" customHeight="false" outlineLevel="0" collapsed="false">
      <c r="A4" s="11" t="s">
        <v>14</v>
      </c>
      <c r="B4" s="12" t="s">
        <v>15</v>
      </c>
      <c r="C4" s="12" t="n">
        <v>588</v>
      </c>
      <c r="D4" s="13" t="n">
        <v>0.0484</v>
      </c>
      <c r="E4" s="13" t="n">
        <v>3.13E-005</v>
      </c>
      <c r="F4" s="14" t="n">
        <v>4.07374605496579</v>
      </c>
      <c r="G4" s="15" t="n">
        <f aca="false">129</f>
        <v>129</v>
      </c>
      <c r="H4" s="11" t="n">
        <f aca="false">G4*F4</f>
        <v>525.513241090587</v>
      </c>
      <c r="I4" s="16" t="n">
        <f aca="false">SQRT(D4^2+E4*H4)</f>
        <v>0.137080722372387</v>
      </c>
      <c r="J4" s="17" t="n">
        <f aca="false">G4/I4</f>
        <v>941.051358407384</v>
      </c>
      <c r="K4" s="18" t="n">
        <f aca="false">G4/SQRT(D4^2+G4*E4)</f>
        <v>1614.99254478519</v>
      </c>
      <c r="L4" s="19" t="n">
        <v>983.3</v>
      </c>
    </row>
    <row r="5" customFormat="false" ht="13.8" hidden="false" customHeight="false" outlineLevel="0" collapsed="false">
      <c r="A5" s="11" t="s">
        <v>16</v>
      </c>
      <c r="B5" s="12" t="s">
        <v>17</v>
      </c>
      <c r="C5" s="12" t="n">
        <v>615.6</v>
      </c>
      <c r="D5" s="13" t="n">
        <v>0.191</v>
      </c>
      <c r="E5" s="13" t="n">
        <v>0.000714</v>
      </c>
      <c r="F5" s="14" t="n">
        <v>3.81562416766494</v>
      </c>
      <c r="G5" s="15" t="n">
        <v>128</v>
      </c>
      <c r="H5" s="11" t="n">
        <f aca="false">G5*F5</f>
        <v>488.399893461112</v>
      </c>
      <c r="I5" s="16" t="n">
        <f aca="false">SQRT(D5^2+E5*H5)</f>
        <v>0.620643636824897</v>
      </c>
      <c r="J5" s="17" t="n">
        <f aca="false">G5/I5</f>
        <v>206.237512809807</v>
      </c>
      <c r="K5" s="18" t="n">
        <f aca="false">G5/SQRT(D5^2+G5*E5)</f>
        <v>357.948496480932</v>
      </c>
      <c r="L5" s="20" t="n">
        <v>211.8</v>
      </c>
    </row>
    <row r="6" customFormat="false" ht="13.8" hidden="false" customHeight="false" outlineLevel="0" collapsed="false">
      <c r="A6" s="11" t="s">
        <v>18</v>
      </c>
      <c r="B6" s="12" t="s">
        <v>17</v>
      </c>
      <c r="C6" s="12" t="n">
        <v>559</v>
      </c>
      <c r="D6" s="13" t="n">
        <v>0.124</v>
      </c>
      <c r="E6" s="13" t="n">
        <v>0.000567</v>
      </c>
      <c r="F6" s="14" t="n">
        <v>4.2089592038161</v>
      </c>
      <c r="G6" s="15" t="n">
        <v>128</v>
      </c>
      <c r="H6" s="11" t="n">
        <f aca="false">G6*F6</f>
        <v>538.746778088461</v>
      </c>
      <c r="I6" s="16" t="n">
        <f aca="false">SQRT(D6^2+E6*G6*F6)</f>
        <v>0.566432187623688</v>
      </c>
      <c r="J6" s="17" t="n">
        <f aca="false">G6/I6</f>
        <v>225.97585871133</v>
      </c>
      <c r="K6" s="18" t="n">
        <f aca="false">G6/SQRT(D6^2+G6*E6)</f>
        <v>431.605638661029</v>
      </c>
      <c r="L6" s="20" t="n">
        <v>246.1</v>
      </c>
    </row>
    <row r="7" customFormat="false" ht="13.8" hidden="false" customHeight="false" outlineLevel="0" collapsed="false">
      <c r="A7" s="11" t="s">
        <v>19</v>
      </c>
      <c r="B7" s="12" t="s">
        <v>20</v>
      </c>
      <c r="C7" s="12" t="n">
        <v>484</v>
      </c>
      <c r="D7" s="13" t="n">
        <v>0.134</v>
      </c>
      <c r="E7" s="13" t="n">
        <v>0.000485</v>
      </c>
      <c r="F7" s="14" t="n">
        <v>4.53636009536829</v>
      </c>
      <c r="G7" s="15" t="n">
        <v>108</v>
      </c>
      <c r="H7" s="11" t="n">
        <f aca="false">G7*F7</f>
        <v>489.926890299775</v>
      </c>
      <c r="I7" s="16" t="n">
        <f aca="false">SQRT(D7^2+E7*G7*F7)</f>
        <v>0.505539851837015</v>
      </c>
      <c r="J7" s="17" t="n">
        <f aca="false">G7/I7</f>
        <v>213.633009559094</v>
      </c>
      <c r="K7" s="18" t="n">
        <f aca="false">G7/SQRT(D7^2+G7*E7)</f>
        <v>407.225459749564</v>
      </c>
      <c r="L7" s="20" t="n">
        <v>222.7</v>
      </c>
    </row>
    <row r="8" customFormat="false" ht="13.8" hidden="false" customHeight="false" outlineLevel="0" collapsed="false">
      <c r="A8" s="11" t="s">
        <v>21</v>
      </c>
      <c r="B8" s="12" t="s">
        <v>22</v>
      </c>
      <c r="C8" s="12" t="n">
        <v>449.6</v>
      </c>
      <c r="D8" s="13" t="n">
        <v>0.128</v>
      </c>
      <c r="E8" s="13" t="n">
        <v>0.000203</v>
      </c>
      <c r="F8" s="14" t="n">
        <v>5.22921564774023</v>
      </c>
      <c r="G8" s="15" t="n">
        <v>74.5</v>
      </c>
      <c r="H8" s="11" t="n">
        <f aca="false">G8*F8</f>
        <v>389.576565756647</v>
      </c>
      <c r="I8" s="16" t="n">
        <f aca="false">SQRT(D8^2+E8*G8*F8)</f>
        <v>0.308979033024248</v>
      </c>
      <c r="J8" s="17" t="n">
        <f aca="false">G8/I8</f>
        <v>241.116684426135</v>
      </c>
      <c r="K8" s="18" t="n">
        <f aca="false">G8/SQRT(D8^2+G8*E8)</f>
        <v>419.709984014657</v>
      </c>
      <c r="L8" s="20" t="n">
        <v>248.4</v>
      </c>
    </row>
    <row r="9" customFormat="false" ht="13.8" hidden="false" customHeight="false" outlineLevel="0" collapsed="false">
      <c r="A9" s="11" t="s">
        <v>23</v>
      </c>
      <c r="B9" s="12" t="s">
        <v>24</v>
      </c>
      <c r="C9" s="12" t="n">
        <v>413</v>
      </c>
      <c r="D9" s="13" t="n">
        <v>0.137</v>
      </c>
      <c r="E9" s="13" t="n">
        <v>0.000261</v>
      </c>
      <c r="F9" s="14" t="n">
        <v>4.89577769385484</v>
      </c>
      <c r="G9" s="15" t="n">
        <v>68</v>
      </c>
      <c r="H9" s="11" t="n">
        <f aca="false">G9*F9</f>
        <v>332.912883182129</v>
      </c>
      <c r="I9" s="16" t="n">
        <f aca="false">SQRT(D9^2+E9*G9*F9)</f>
        <v>0.325052707280736</v>
      </c>
      <c r="J9" s="17" t="n">
        <f aca="false">G9/I9</f>
        <v>209.196842471676</v>
      </c>
      <c r="K9" s="18" t="n">
        <f aca="false">G9/SQRT(D9^2+G9*E9)</f>
        <v>355.845408899204</v>
      </c>
      <c r="L9" s="20" t="n">
        <v>214.6</v>
      </c>
    </row>
    <row r="10" customFormat="false" ht="13.8" hidden="false" customHeight="false" outlineLevel="0" collapsed="false">
      <c r="A10" s="11" t="s">
        <v>25</v>
      </c>
      <c r="B10" s="12" t="s">
        <v>26</v>
      </c>
      <c r="C10" s="12" t="n">
        <v>387</v>
      </c>
      <c r="D10" s="13" t="n">
        <v>0.139</v>
      </c>
      <c r="E10" s="13" t="n">
        <v>0.000241</v>
      </c>
      <c r="F10" s="14" t="n">
        <v>4.56104804881184</v>
      </c>
      <c r="G10" s="15" t="n">
        <v>67</v>
      </c>
      <c r="H10" s="11" t="n">
        <f aca="false">G10*F10</f>
        <v>305.590219270393</v>
      </c>
      <c r="I10" s="16" t="n">
        <f aca="false">SQRT(D10^2+E10*G10*F10)</f>
        <v>0.30490694128564</v>
      </c>
      <c r="J10" s="17" t="n">
        <f aca="false">G10/I10</f>
        <v>219.73917588591</v>
      </c>
      <c r="K10" s="18" t="n">
        <f aca="false">G10/SQRT(D10^2+G10*E10)</f>
        <v>355.759456370928</v>
      </c>
      <c r="L10" s="20" t="n">
        <v>217.6</v>
      </c>
    </row>
    <row r="11" customFormat="false" ht="13.8" hidden="false" customHeight="false" outlineLevel="0" collapsed="false">
      <c r="A11" s="11" t="s">
        <v>27</v>
      </c>
      <c r="B11" s="12" t="s">
        <v>28</v>
      </c>
      <c r="C11" s="12" t="n">
        <v>308</v>
      </c>
      <c r="D11" s="13" t="n">
        <v>0.116</v>
      </c>
      <c r="E11" s="13" t="n">
        <v>0.00034</v>
      </c>
      <c r="F11" s="14" t="n">
        <v>6.229756908356</v>
      </c>
      <c r="G11" s="15" t="n">
        <v>103</v>
      </c>
      <c r="H11" s="11" t="n">
        <f aca="false">G11*F11</f>
        <v>641.664961560668</v>
      </c>
      <c r="I11" s="16" t="n">
        <f aca="false">SQRT(D11^2+E11*G11*F11)</f>
        <v>0.481271323611357</v>
      </c>
      <c r="J11" s="17" t="n">
        <f aca="false">G11/I11</f>
        <v>214.016491211465</v>
      </c>
      <c r="K11" s="18" t="n">
        <f aca="false">G11/SQRT(D11^2+G11*E11)</f>
        <v>467.814669744498</v>
      </c>
      <c r="L11" s="20" t="n">
        <v>228.2</v>
      </c>
    </row>
    <row r="12" customFormat="false" ht="13.8" hidden="false" customHeight="false" outlineLevel="0" collapsed="false">
      <c r="A12" s="11" t="s">
        <v>29</v>
      </c>
      <c r="B12" s="12" t="s">
        <v>30</v>
      </c>
      <c r="C12" s="12" t="n">
        <v>308</v>
      </c>
      <c r="D12" s="13" t="n">
        <v>0.133</v>
      </c>
      <c r="E12" s="13" t="n">
        <v>0.000361</v>
      </c>
      <c r="F12" s="14" t="n">
        <v>5.16223808127703</v>
      </c>
      <c r="G12" s="15" t="n">
        <v>52.5</v>
      </c>
      <c r="H12" s="11" t="n">
        <f aca="false">G12*F12</f>
        <v>271.017499267044</v>
      </c>
      <c r="I12" s="16" t="n">
        <f aca="false">SQRT(D12^2+E12*G12*F12)</f>
        <v>0.339891625721204</v>
      </c>
      <c r="J12" s="17" t="n">
        <f aca="false">G12/I12</f>
        <v>154.460998821616</v>
      </c>
      <c r="K12" s="18" t="n">
        <f aca="false">G12/SQRT(D12^2+G12*E12)</f>
        <v>274.266447544599</v>
      </c>
      <c r="L12" s="20" t="n">
        <v>155.6</v>
      </c>
    </row>
    <row r="13" customFormat="false" ht="13.8" hidden="false" customHeight="false" outlineLevel="0" collapsed="false">
      <c r="A13" s="11" t="s">
        <v>31</v>
      </c>
      <c r="B13" s="12" t="s">
        <v>32</v>
      </c>
      <c r="C13" s="12" t="n">
        <v>233</v>
      </c>
      <c r="D13" s="13" t="n">
        <v>0.0472</v>
      </c>
      <c r="E13" s="13" t="n">
        <v>1.5E-005</v>
      </c>
      <c r="F13" s="14" t="n">
        <v>8.58051348280103</v>
      </c>
      <c r="G13" s="15" t="n">
        <v>9</v>
      </c>
      <c r="H13" s="11" t="n">
        <f aca="false">G13*F13</f>
        <v>77.2246213452093</v>
      </c>
      <c r="I13" s="16" t="n">
        <f aca="false">SQRT(D13^2+E13*G13*F13)</f>
        <v>0.0581911446886735</v>
      </c>
      <c r="J13" s="17" t="n">
        <f aca="false">G13/I13</f>
        <v>154.662707670567</v>
      </c>
      <c r="K13" s="18" t="n">
        <f aca="false">G13/SQRT(D13^2+G13*E13)</f>
        <v>185.150697420675</v>
      </c>
      <c r="L13" s="19" t="n">
        <v>172.7</v>
      </c>
    </row>
    <row r="14" customFormat="false" ht="13.8" hidden="false" customHeight="false" outlineLevel="0" collapsed="false">
      <c r="A14" s="11" t="s">
        <v>33</v>
      </c>
      <c r="B14" s="12" t="n">
        <v>6</v>
      </c>
      <c r="C14" s="12" t="n">
        <v>45</v>
      </c>
      <c r="D14" s="13" t="n">
        <v>0.00793</v>
      </c>
      <c r="E14" s="13" t="n">
        <v>3.25E-007</v>
      </c>
      <c r="F14" s="14" t="n">
        <v>55.0999374381539</v>
      </c>
      <c r="G14" s="15" t="n">
        <v>6</v>
      </c>
      <c r="H14" s="11" t="n">
        <f aca="false">G14*F14</f>
        <v>330.599624628923</v>
      </c>
      <c r="I14" s="16" t="n">
        <f aca="false">SQRT(D14^2+E14*G14*F14)</f>
        <v>0.0130510450924208</v>
      </c>
      <c r="J14" s="17" t="n">
        <f aca="false">G14/I14</f>
        <v>459.733297794246</v>
      </c>
      <c r="K14" s="18" t="n">
        <f aca="false">G14/SQRT(D14^2+G14*E14)</f>
        <v>745.15535653298</v>
      </c>
      <c r="L14" s="21" t="n">
        <v>415.1</v>
      </c>
    </row>
    <row r="15" customFormat="false" ht="13.8" hidden="false" customHeight="false" outlineLevel="0" collapsed="false">
      <c r="A15" s="11" t="s">
        <v>34</v>
      </c>
      <c r="B15" s="12" t="n">
        <v>4</v>
      </c>
      <c r="C15" s="12" t="n">
        <v>70</v>
      </c>
      <c r="D15" s="13" t="n">
        <v>0.0225</v>
      </c>
      <c r="E15" s="13" t="n">
        <v>1.57E-006</v>
      </c>
      <c r="F15" s="14" t="n">
        <v>35.2484378572724</v>
      </c>
      <c r="G15" s="15" t="n">
        <v>4</v>
      </c>
      <c r="H15" s="11" t="n">
        <f aca="false">G15*F15</f>
        <v>140.99375142909</v>
      </c>
      <c r="I15" s="16" t="n">
        <f aca="false">SQRT(D15^2+E15*G15*F15)</f>
        <v>0.0269742504945674</v>
      </c>
      <c r="J15" s="17" t="n">
        <f aca="false">G15/I15</f>
        <v>148.289569743767</v>
      </c>
      <c r="K15" s="18" t="n">
        <f aca="false">G15/SQRT(D15^2+G15*E15)</f>
        <v>176.685270519219</v>
      </c>
      <c r="L15" s="20" t="n">
        <v>149.7</v>
      </c>
    </row>
    <row r="16" customFormat="false" ht="13.8" hidden="false" customHeight="false" outlineLevel="0" collapsed="false">
      <c r="A16" s="11" t="s">
        <v>35</v>
      </c>
      <c r="B16" s="12" t="n">
        <v>1.5</v>
      </c>
      <c r="C16" s="12" t="n">
        <v>24.5</v>
      </c>
      <c r="D16" s="13" t="n">
        <v>0.00884</v>
      </c>
      <c r="E16" s="13" t="n">
        <v>1.76E-007</v>
      </c>
      <c r="F16" s="14" t="n">
        <v>106.3763916304</v>
      </c>
      <c r="G16" s="15" t="n">
        <v>1.5</v>
      </c>
      <c r="H16" s="11" t="n">
        <f aca="false">G16*F16</f>
        <v>159.5645874456</v>
      </c>
      <c r="I16" s="16" t="n">
        <f aca="false">SQRT(D16^2+E16*G16*F16)</f>
        <v>0.0103067437821276</v>
      </c>
      <c r="J16" s="17" t="n">
        <f aca="false">G16/I16</f>
        <v>145.535780427673</v>
      </c>
      <c r="K16" s="18" t="n">
        <f aca="false">G16/SQRT(D16^2+G16*E16)</f>
        <v>169.397360845212</v>
      </c>
      <c r="L16" s="20" t="n">
        <v>162.6</v>
      </c>
    </row>
    <row r="17" customFormat="false" ht="74.25" hidden="false" customHeight="true" outlineLevel="0" collapsed="false">
      <c r="D17" s="22" t="s">
        <v>36</v>
      </c>
      <c r="E17" s="22"/>
      <c r="F17" s="23" t="s">
        <v>37</v>
      </c>
    </row>
    <row r="18" customFormat="false" ht="88.5" hidden="false" customHeight="true" outlineLevel="0" collapsed="false"/>
  </sheetData>
  <mergeCells count="2">
    <mergeCell ref="D2:E2"/>
    <mergeCell ref="D17:E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"/>
  <cols>
    <col collapsed="false" hidden="false" max="1025" min="1" style="0" width="10.827906976744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"/>
  <cols>
    <col collapsed="false" hidden="false" max="1025" min="1" style="0" width="10.827906976744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1435</TotalTime>
  <Application>LibreOffice/5.0.0.5$Linux_X86_64 LibreOffice_project/437e4abdf9e72fd0a6e6f8697a0e659bc77f9b10</Application>
  <Company>Thales SPACE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2015-12-14T09:10:49Z</dcterms:created>
  <dc:creator>BFra2</dc:creator>
  <dc:language>de-DE</dc:language>
  <cp:lastModifiedBy>Andre Hollstein</cp:lastModifiedBy>
  <dcterms:modified xsi:type="dcterms:W3CDTF">2016-07-14T07:45:21Z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Thales SPACE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